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416" yWindow="65416" windowWidth="24240" windowHeight="13140" activeTab="0"/>
  </bookViews>
  <sheets>
    <sheet name="Berechnung Maßstabskorrektur" sheetId="1" r:id="rId1"/>
    <sheet name="Berechnung" sheetId="2" state="hidden" r:id="rId2"/>
  </sheets>
  <definedNames/>
  <calcPr fullCalcOnLoad="1"/>
</workbook>
</file>

<file path=xl/comments1.xml><?xml version="1.0" encoding="utf-8"?>
<comments xmlns="http://schemas.openxmlformats.org/spreadsheetml/2006/main">
  <authors>
    <author>Kai H?ttner</author>
  </authors>
  <commentList>
    <comment ref="B3" authorId="0">
      <text>
        <r>
          <rPr>
            <sz val="9"/>
            <rFont val="Segoe UI"/>
            <family val="2"/>
          </rPr>
          <t>Eingabe
250000 - 550000</t>
        </r>
      </text>
    </comment>
    <comment ref="B5" authorId="0">
      <text>
        <r>
          <rPr>
            <sz val="9"/>
            <rFont val="Segoe UI"/>
            <family val="2"/>
          </rPr>
          <t xml:space="preserve">Eingabe
10 -1214
</t>
        </r>
      </text>
    </comment>
  </commentList>
</comments>
</file>

<file path=xl/sharedStrings.xml><?xml version="1.0" encoding="utf-8"?>
<sst xmlns="http://schemas.openxmlformats.org/spreadsheetml/2006/main" count="19" uniqueCount="18">
  <si>
    <t>Eingabe</t>
  </si>
  <si>
    <t>Erläuterung</t>
  </si>
  <si>
    <t>mittlerer Rechtswert in [m]</t>
  </si>
  <si>
    <t>Eingabe der letzten 6 Vorkommazahlen des Rechtswertes</t>
  </si>
  <si>
    <t>amtliche Höhe in [m]</t>
  </si>
  <si>
    <t>Maßstabsfaktor</t>
  </si>
  <si>
    <t>100 im Plan entsprechen</t>
  </si>
  <si>
    <t>m in der Natur</t>
  </si>
  <si>
    <t>Em</t>
  </si>
  <si>
    <t>mittlerer Geländehöhe</t>
  </si>
  <si>
    <t xml:space="preserve"> </t>
  </si>
  <si>
    <t>wahlweise</t>
  </si>
  <si>
    <t>Anleitung</t>
  </si>
  <si>
    <t>Die entsprechenden Werte sind händisch aus der der DXF-Datei zu ermitteln und in die grünen Zellen einzutragen.
Die daraus resultierenden Parameter sind innerhalb der CAD-Anwendung an entsprechender Stelle im Plankopf zu ändern.</t>
  </si>
  <si>
    <t>Bei Vorlage einer Standard-DXF können die Werte automatisch ermittelt werden.
Hierzu ist die integrierte Anwendung zu starten.
1. DXF-Datei des Planes wählen
2. Parameter ermitteln
3. Werte mittels Button in das Tabellenblatt übertragen
3.a. Bei Bedarf können die Werte manuell im Tabellenblatt korrigiert werden
Die ermittelten Parameter können manuell an der entsprechenden Stelle in der CAD-Anwendung geändert oder mittels 
der Anwendung automatisch übertragen werden.
4. Plankopfdatei wählen
5. Projektkopf schreiben (automatischer Übertrag der Parameter in die DXF-Datei des Plankopfes)</t>
  </si>
  <si>
    <t>Eingabe der mittleren Geländehöhe auf ca. 20m genau</t>
  </si>
  <si>
    <t>Überprüfung der Werte auf Plausibilität bei automatischer Ermittlung</t>
  </si>
  <si>
    <t>Parameter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</si>
</sst>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
    <numFmt numFmtId="165" formatCode="0.000"/>
    <numFmt numFmtId="166" formatCode="0.00000000"/>
    <numFmt numFmtId="167" formatCode="0.0000"/>
  </numFmts>
  <fonts count="42">
    <font>
      <sz val="11"/>
      <color theme="1"/>
      <name val="Calibri"/>
      <family val="2"/>
    </font>
    <font>
      <sz val="11"/>
      <color indexed="8"/>
      <name val="Calibri"/>
      <family val="2"/>
    </font>
    <font>
      <sz val="9"/>
      <name val="Segoe UI"/>
      <family val="2"/>
    </font>
    <font>
      <b/>
      <sz val="11"/>
      <color indexed="8"/>
      <name val="Arial"/>
      <family val="2"/>
    </font>
    <font>
      <sz val="11"/>
      <color indexed="8"/>
      <name val="Arial"/>
      <family val="2"/>
    </font>
    <font>
      <b/>
      <sz val="26"/>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theme="1"/>
      <name val="Arial"/>
      <family val="2"/>
    </font>
    <font>
      <sz val="11"/>
      <color theme="1"/>
      <name val="Arial"/>
      <family val="2"/>
    </font>
    <font>
      <b/>
      <sz val="26"/>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000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43"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31">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protection/>
    </xf>
    <xf numFmtId="165" fontId="0" fillId="0" borderId="0" xfId="0" applyNumberFormat="1" applyAlignment="1" applyProtection="1">
      <alignment horizontal="center"/>
      <protection/>
    </xf>
    <xf numFmtId="0" fontId="0" fillId="0" borderId="0" xfId="0" applyAlignment="1">
      <alignment horizontal="center"/>
    </xf>
    <xf numFmtId="166" fontId="0" fillId="0" borderId="0" xfId="0" applyNumberFormat="1" applyAlignment="1" applyProtection="1">
      <alignment horizontal="center"/>
      <protection/>
    </xf>
    <xf numFmtId="164" fontId="0" fillId="0" borderId="0" xfId="0" applyNumberFormat="1" applyAlignment="1" applyProtection="1">
      <alignment horizontal="center"/>
      <protection/>
    </xf>
    <xf numFmtId="0" fontId="0" fillId="0" borderId="0" xfId="0" applyFont="1" applyAlignment="1" applyProtection="1">
      <alignment horizontal="center"/>
      <protection/>
    </xf>
    <xf numFmtId="165" fontId="0" fillId="0" borderId="0" xfId="0" applyNumberFormat="1" applyBorder="1" applyAlignment="1" applyProtection="1">
      <alignment horizontal="center"/>
      <protection/>
    </xf>
    <xf numFmtId="167" fontId="0" fillId="0" borderId="0" xfId="0" applyNumberFormat="1" applyAlignment="1" applyProtection="1">
      <alignment horizontal="center"/>
      <protection/>
    </xf>
    <xf numFmtId="167" fontId="0" fillId="0" borderId="0" xfId="0" applyNumberFormat="1" applyAlignment="1">
      <alignment horizontal="center"/>
    </xf>
    <xf numFmtId="165" fontId="0" fillId="0" borderId="0" xfId="0" applyNumberFormat="1" applyBorder="1" applyAlignment="1">
      <alignment horizontal="center"/>
    </xf>
    <xf numFmtId="165" fontId="0" fillId="0" borderId="0" xfId="0" applyNumberFormat="1" applyAlignment="1">
      <alignment horizontal="center"/>
    </xf>
    <xf numFmtId="0" fontId="38" fillId="0" borderId="10" xfId="0" applyFont="1" applyBorder="1" applyAlignment="1" applyProtection="1">
      <alignment/>
      <protection/>
    </xf>
    <xf numFmtId="0" fontId="38" fillId="33" borderId="10" xfId="0" applyFont="1" applyFill="1" applyBorder="1" applyAlignment="1" applyProtection="1">
      <alignment horizontal="center"/>
      <protection/>
    </xf>
    <xf numFmtId="0" fontId="38" fillId="0" borderId="10" xfId="0" applyFont="1" applyBorder="1" applyAlignment="1" applyProtection="1">
      <alignment horizontal="center"/>
      <protection/>
    </xf>
    <xf numFmtId="0" fontId="39" fillId="0" borderId="10" xfId="0" applyFont="1" applyBorder="1" applyAlignment="1" applyProtection="1">
      <alignment/>
      <protection/>
    </xf>
    <xf numFmtId="0" fontId="38" fillId="34" borderId="10" xfId="0" applyFont="1" applyFill="1" applyBorder="1" applyAlignment="1" applyProtection="1">
      <alignment horizontal="center"/>
      <protection locked="0"/>
    </xf>
    <xf numFmtId="164" fontId="38" fillId="35" borderId="10" xfId="0" applyNumberFormat="1" applyFont="1" applyFill="1" applyBorder="1" applyAlignment="1" applyProtection="1">
      <alignment horizontal="center"/>
      <protection/>
    </xf>
    <xf numFmtId="165" fontId="38" fillId="35" borderId="10" xfId="0" applyNumberFormat="1" applyFont="1" applyFill="1" applyBorder="1" applyAlignment="1" applyProtection="1">
      <alignment horizontal="center"/>
      <protection/>
    </xf>
    <xf numFmtId="0" fontId="39" fillId="0" borderId="0" xfId="0" applyFont="1" applyAlignment="1" applyProtection="1">
      <alignment/>
      <protection/>
    </xf>
    <xf numFmtId="0" fontId="39" fillId="0" borderId="0" xfId="0" applyFont="1" applyAlignment="1" applyProtection="1">
      <alignment horizontal="center"/>
      <protection/>
    </xf>
    <xf numFmtId="0" fontId="40" fillId="0" borderId="0" xfId="0" applyFont="1" applyAlignment="1" applyProtection="1">
      <alignment horizontal="center"/>
      <protection/>
    </xf>
    <xf numFmtId="0" fontId="39" fillId="0" borderId="0" xfId="0" applyFont="1" applyAlignment="1" applyProtection="1">
      <alignment horizontal="center" vertical="center" wrapText="1"/>
      <protection/>
    </xf>
    <xf numFmtId="0" fontId="39" fillId="0" borderId="10" xfId="0" applyFont="1" applyBorder="1" applyAlignment="1" applyProtection="1">
      <alignment wrapText="1"/>
      <protection/>
    </xf>
    <xf numFmtId="0" fontId="26" fillId="0" borderId="11" xfId="0" applyFont="1" applyBorder="1" applyAlignment="1" applyProtection="1">
      <alignment horizontal="center" wrapText="1"/>
      <protection/>
    </xf>
    <xf numFmtId="0" fontId="38" fillId="33" borderId="12" xfId="0" applyFont="1" applyFill="1" applyBorder="1" applyAlignment="1" applyProtection="1">
      <alignment horizontal="center"/>
      <protection/>
    </xf>
    <xf numFmtId="0" fontId="38" fillId="33" borderId="13" xfId="0" applyFont="1" applyFill="1" applyBorder="1" applyAlignment="1" applyProtection="1">
      <alignment horizontal="center"/>
      <protection/>
    </xf>
    <xf numFmtId="0" fontId="39" fillId="0" borderId="0" xfId="0" applyFont="1" applyAlignment="1" applyProtection="1">
      <alignment horizontal="center" vertical="center" wrapText="1"/>
      <protection/>
    </xf>
    <xf numFmtId="0" fontId="38" fillId="0" borderId="0" xfId="0" applyFont="1" applyAlignment="1" applyProtection="1">
      <alignment horizontal="center"/>
      <protection/>
    </xf>
    <xf numFmtId="0" fontId="40" fillId="0" borderId="0" xfId="0" applyFont="1" applyAlignment="1" applyProtection="1">
      <alignment horizont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E21"/>
  <sheetViews>
    <sheetView tabSelected="1" zoomScalePageLayoutView="0" workbookViewId="0" topLeftCell="A1">
      <selection activeCell="B3" sqref="B3"/>
    </sheetView>
  </sheetViews>
  <sheetFormatPr defaultColWidth="26.57421875" defaultRowHeight="15"/>
  <cols>
    <col min="1" max="1" width="28.28125" style="1" bestFit="1" customWidth="1"/>
    <col min="2" max="2" width="27.140625" style="2" customWidth="1"/>
    <col min="3" max="3" width="15.28125" style="1" bestFit="1" customWidth="1"/>
    <col min="4" max="4" width="79.140625" style="1" bestFit="1" customWidth="1"/>
    <col min="5" max="5" width="18.00390625" style="1" customWidth="1"/>
    <col min="6" max="255" width="11.421875" style="1" customWidth="1"/>
    <col min="256" max="16384" width="26.57421875" style="1" bestFit="1" customWidth="1"/>
  </cols>
  <sheetData>
    <row r="1" spans="1:4" ht="15">
      <c r="A1" s="14" t="s">
        <v>17</v>
      </c>
      <c r="B1" s="14" t="s">
        <v>0</v>
      </c>
      <c r="C1" s="26" t="s">
        <v>1</v>
      </c>
      <c r="D1" s="27"/>
    </row>
    <row r="2" spans="1:4" ht="15">
      <c r="A2" s="15"/>
      <c r="B2" s="15"/>
      <c r="C2" s="13"/>
      <c r="D2" s="16"/>
    </row>
    <row r="3" spans="1:5" ht="19.5" customHeight="1">
      <c r="A3" s="14" t="s">
        <v>2</v>
      </c>
      <c r="B3" s="17">
        <v>413003</v>
      </c>
      <c r="C3" s="13"/>
      <c r="D3" s="24" t="s">
        <v>3</v>
      </c>
      <c r="E3" s="25" t="s">
        <v>16</v>
      </c>
    </row>
    <row r="4" spans="1:5" ht="19.5" customHeight="1">
      <c r="A4" s="15"/>
      <c r="B4" s="15"/>
      <c r="C4" s="13"/>
      <c r="D4" s="16"/>
      <c r="E4" s="25"/>
    </row>
    <row r="5" spans="1:5" ht="19.5" customHeight="1">
      <c r="A5" s="14" t="s">
        <v>4</v>
      </c>
      <c r="B5" s="17">
        <v>135</v>
      </c>
      <c r="C5" s="13"/>
      <c r="D5" s="16" t="s">
        <v>15</v>
      </c>
      <c r="E5" s="25"/>
    </row>
    <row r="6" spans="1:5" ht="19.5" customHeight="1">
      <c r="A6" s="15"/>
      <c r="B6" s="15"/>
      <c r="C6" s="13"/>
      <c r="D6" s="16"/>
      <c r="E6" s="25"/>
    </row>
    <row r="7" spans="1:4" ht="15">
      <c r="A7" s="14" t="s">
        <v>5</v>
      </c>
      <c r="B7" s="18">
        <f>ROUND(Berechnung!B4,5)</f>
        <v>0.99967</v>
      </c>
      <c r="C7" s="13"/>
      <c r="D7" s="16"/>
    </row>
    <row r="8" spans="1:4" ht="15">
      <c r="A8" s="15"/>
      <c r="B8" s="15"/>
      <c r="C8" s="13"/>
      <c r="D8" s="16"/>
    </row>
    <row r="9" spans="1:4" ht="15">
      <c r="A9" s="14" t="s">
        <v>6</v>
      </c>
      <c r="B9" s="19">
        <f>ROUND(100/Berechnung!B4,3)</f>
        <v>100.033</v>
      </c>
      <c r="C9" s="13" t="s">
        <v>7</v>
      </c>
      <c r="D9" s="16"/>
    </row>
    <row r="10" spans="1:4" ht="15">
      <c r="A10" s="20"/>
      <c r="B10" s="21"/>
      <c r="C10" s="20"/>
      <c r="D10" s="20"/>
    </row>
    <row r="11" spans="1:4" ht="15">
      <c r="A11" s="20"/>
      <c r="B11" s="21"/>
      <c r="C11" s="20"/>
      <c r="D11" s="20"/>
    </row>
    <row r="12" spans="1:4" ht="15">
      <c r="A12" s="20"/>
      <c r="B12" s="21"/>
      <c r="C12" s="20"/>
      <c r="D12" s="20"/>
    </row>
    <row r="13" spans="1:4" ht="15">
      <c r="A13" s="20"/>
      <c r="B13" s="21"/>
      <c r="C13" s="20"/>
      <c r="D13" s="20"/>
    </row>
    <row r="14" spans="1:4" ht="33.75">
      <c r="A14" s="30" t="s">
        <v>12</v>
      </c>
      <c r="B14" s="30"/>
      <c r="C14" s="30"/>
      <c r="D14" s="30"/>
    </row>
    <row r="15" spans="1:4" ht="13.5" customHeight="1">
      <c r="A15" s="22"/>
      <c r="B15" s="22"/>
      <c r="C15" s="22"/>
      <c r="D15" s="22"/>
    </row>
    <row r="16" spans="1:4" ht="52.5" customHeight="1">
      <c r="A16" s="28" t="s">
        <v>13</v>
      </c>
      <c r="B16" s="28"/>
      <c r="C16" s="28"/>
      <c r="D16" s="28"/>
    </row>
    <row r="17" spans="1:4" ht="15" customHeight="1">
      <c r="A17" s="23"/>
      <c r="B17" s="23"/>
      <c r="C17" s="23"/>
      <c r="D17" s="23"/>
    </row>
    <row r="18" spans="1:4" ht="15">
      <c r="A18" s="29" t="s">
        <v>11</v>
      </c>
      <c r="B18" s="29"/>
      <c r="C18" s="29"/>
      <c r="D18" s="29"/>
    </row>
    <row r="19" spans="1:4" ht="210.75" customHeight="1">
      <c r="A19" s="28" t="s">
        <v>14</v>
      </c>
      <c r="B19" s="28"/>
      <c r="C19" s="28"/>
      <c r="D19" s="28"/>
    </row>
    <row r="20" spans="1:4" ht="15">
      <c r="A20" s="20"/>
      <c r="B20" s="21"/>
      <c r="C20" s="20"/>
      <c r="D20" s="20"/>
    </row>
    <row r="21" spans="1:4" ht="15">
      <c r="A21" s="20"/>
      <c r="B21" s="21"/>
      <c r="C21" s="20"/>
      <c r="D21" s="20"/>
    </row>
  </sheetData>
  <sheetProtection sheet="1" selectLockedCells="1"/>
  <protectedRanges>
    <protectedRange sqref="B3 B5" name="Bereich1"/>
  </protectedRanges>
  <mergeCells count="6">
    <mergeCell ref="E3:E6"/>
    <mergeCell ref="C1:D1"/>
    <mergeCell ref="A16:D16"/>
    <mergeCell ref="A18:D18"/>
    <mergeCell ref="A19:D19"/>
    <mergeCell ref="A14:D14"/>
  </mergeCells>
  <dataValidations count="2">
    <dataValidation type="whole" allowBlank="1" showInputMessage="1" showErrorMessage="1" sqref="B3">
      <formula1>250000</formula1>
      <formula2>550000</formula2>
    </dataValidation>
    <dataValidation type="whole" allowBlank="1" showInputMessage="1" showErrorMessage="1" sqref="B5">
      <formula1>10</formula1>
      <formula2>1214</formula2>
    </dataValidation>
  </dataValidations>
  <printOptions/>
  <pageMargins left="0.7" right="0.7" top="0.787401575" bottom="0.787401575" header="0.3" footer="0.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Tabelle2"/>
  <dimension ref="A1:D20"/>
  <sheetViews>
    <sheetView zoomScalePageLayoutView="0" workbookViewId="0" topLeftCell="A1">
      <selection activeCell="B4" sqref="B4"/>
    </sheetView>
  </sheetViews>
  <sheetFormatPr defaultColWidth="11.421875" defaultRowHeight="15"/>
  <cols>
    <col min="1" max="1" width="29.7109375" style="4" customWidth="1"/>
    <col min="2" max="3" width="29.7109375" style="12" customWidth="1"/>
    <col min="4" max="4" width="17.00390625" style="4" bestFit="1" customWidth="1"/>
    <col min="5" max="16384" width="11.421875" style="4" customWidth="1"/>
  </cols>
  <sheetData>
    <row r="1" spans="1:4" ht="15">
      <c r="A1" s="2"/>
      <c r="B1" s="3"/>
      <c r="C1" s="3"/>
      <c r="D1" s="2"/>
    </row>
    <row r="2" spans="1:4" ht="15">
      <c r="A2" s="2" t="s">
        <v>8</v>
      </c>
      <c r="B2" s="3">
        <f>'Berechnung Maßstabskorrektur'!B3/1000</f>
        <v>413.003</v>
      </c>
      <c r="C2" s="3"/>
      <c r="D2" s="2"/>
    </row>
    <row r="3" spans="1:4" ht="15">
      <c r="A3" s="2" t="s">
        <v>9</v>
      </c>
      <c r="B3" s="3">
        <f>'Berechnung Maßstabskorrektur'!B5/1000</f>
        <v>0.135</v>
      </c>
      <c r="C3" s="3"/>
      <c r="D3" s="2"/>
    </row>
    <row r="4" spans="1:4" ht="15">
      <c r="A4" s="2" t="s">
        <v>5</v>
      </c>
      <c r="B4" s="5">
        <f>(1+((B2-500))^2/(2*(6381)^2)+((-1)*B3)/6381)*0.9996</f>
        <v>0.9996717543858941</v>
      </c>
      <c r="C4" s="3"/>
      <c r="D4" s="2"/>
    </row>
    <row r="5" spans="1:4" ht="15">
      <c r="A5" s="2"/>
      <c r="B5" s="6"/>
      <c r="C5" s="3"/>
      <c r="D5" s="2"/>
    </row>
    <row r="6" spans="1:4" ht="15">
      <c r="A6" s="2"/>
      <c r="B6" s="6"/>
      <c r="C6" s="3"/>
      <c r="D6" s="2"/>
    </row>
    <row r="7" spans="1:4" ht="15">
      <c r="A7" s="7"/>
      <c r="B7" s="6"/>
      <c r="C7" s="8"/>
      <c r="D7" s="2"/>
    </row>
    <row r="8" spans="1:4" ht="15">
      <c r="A8" s="7"/>
      <c r="B8" s="6"/>
      <c r="C8" s="3"/>
      <c r="D8" s="2"/>
    </row>
    <row r="9" spans="1:4" ht="15">
      <c r="A9" s="7"/>
      <c r="B9" s="3"/>
      <c r="C9" s="3"/>
      <c r="D9" s="2"/>
    </row>
    <row r="10" spans="1:4" ht="15">
      <c r="A10" s="7"/>
      <c r="B10" s="9"/>
      <c r="C10" s="3"/>
      <c r="D10" s="2"/>
    </row>
    <row r="11" spans="1:4" ht="15">
      <c r="A11" s="2"/>
      <c r="B11" s="9"/>
      <c r="C11" s="3"/>
      <c r="D11" s="2"/>
    </row>
    <row r="12" spans="1:4" ht="15">
      <c r="A12" s="7"/>
      <c r="B12" s="9"/>
      <c r="C12" s="3"/>
      <c r="D12" s="2"/>
    </row>
    <row r="13" spans="1:4" ht="15">
      <c r="A13" s="2"/>
      <c r="B13" s="9"/>
      <c r="C13" s="3"/>
      <c r="D13" s="2"/>
    </row>
    <row r="14" spans="2:3" ht="15">
      <c r="B14" s="4"/>
      <c r="C14" s="4"/>
    </row>
    <row r="15" spans="2:3" ht="15">
      <c r="B15" s="10"/>
      <c r="C15" s="11"/>
    </row>
    <row r="16" spans="2:3" ht="15">
      <c r="B16" s="10"/>
      <c r="C16" s="11"/>
    </row>
    <row r="17" ht="15">
      <c r="B17" s="12" t="s">
        <v>10</v>
      </c>
    </row>
    <row r="18" spans="2:3" ht="15">
      <c r="B18" s="11"/>
      <c r="C18" s="11"/>
    </row>
    <row r="19" spans="2:3" ht="15">
      <c r="B19" s="11"/>
      <c r="C19" s="11"/>
    </row>
    <row r="20" spans="2:3" ht="15">
      <c r="B20" s="11"/>
      <c r="C20" s="11"/>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Raphael - SIB-D3</cp:lastModifiedBy>
  <dcterms:created xsi:type="dcterms:W3CDTF">2022-10-10T11:39:36Z</dcterms:created>
  <dcterms:modified xsi:type="dcterms:W3CDTF">2024-04-02T11:05:56Z</dcterms:modified>
  <cp:category/>
  <cp:version/>
  <cp:contentType/>
  <cp:contentStatus/>
</cp:coreProperties>
</file>